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'3кв'!$A$1:$E$48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8" i="27" l="1"/>
  <c r="C15" i="27"/>
  <c r="C13" i="27"/>
  <c r="C14" i="27"/>
  <c r="C12" i="27"/>
  <c r="C9" i="27"/>
  <c r="C8" i="27"/>
  <c r="C6" i="27"/>
  <c r="B44" i="26"/>
  <c r="E27" i="26"/>
  <c r="E25" i="26"/>
  <c r="C25" i="27" l="1"/>
  <c r="C16" i="27"/>
  <c r="C19" i="27" s="1"/>
  <c r="C10" i="27"/>
  <c r="B47" i="26"/>
  <c r="E23" i="26"/>
  <c r="E22" i="26"/>
  <c r="B48" i="26" s="1"/>
  <c r="C20" i="27" l="1"/>
  <c r="B49" i="26"/>
  <c r="B43" i="25"/>
  <c r="B46" i="25" l="1"/>
  <c r="E23" i="25"/>
  <c r="E26" i="25" s="1"/>
  <c r="B47" i="25" s="1"/>
  <c r="E22" i="25"/>
  <c r="B47" i="24"/>
  <c r="E23" i="24"/>
  <c r="E22" i="24"/>
  <c r="E27" i="24" l="1"/>
  <c r="B48" i="24" s="1"/>
  <c r="B48" i="25"/>
  <c r="B46" i="23"/>
  <c r="E23" i="23" l="1"/>
  <c r="E22" i="23"/>
  <c r="E26" i="23" l="1"/>
  <c r="B47" i="23"/>
  <c r="B48" i="23" l="1"/>
  <c r="B44" i="24" s="1"/>
  <c r="B49" i="24" s="1"/>
</calcChain>
</file>

<file path=xl/sharedStrings.xml><?xml version="1.0" encoding="utf-8"?>
<sst xmlns="http://schemas.openxmlformats.org/spreadsheetml/2006/main" count="250" uniqueCount="93">
  <si>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</si>
  <si>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</si>
  <si>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</si>
  <si>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</si>
  <si>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</si>
  <si>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</si>
  <si>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</si>
  <si>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</si>
  <si>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</si>
  <si>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</si>
  <si>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</si>
  <si>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</si>
  <si>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</si>
  <si>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</si>
  <si>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</si>
  <si>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</si>
  <si>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</si>
  <si>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</si>
  <si>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</si>
  <si>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</si>
  <si>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</si>
  <si>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</si>
  <si>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</si>
  <si>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</si>
  <si>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</si>
  <si>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№45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</si>
  <si>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</si>
  <si>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</si>
  <si>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</si>
  <si>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</si>
  <si>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</si>
  <si>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</si>
  <si>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</si>
  <si>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Ситник Т. В.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</si>
  <si>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Ситник Тамары Владимировны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</si>
  <si>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22.08.2016 г.</t>
    </r>
  </si>
  <si>
    <t>Расходы по содержанию и тек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</si>
  <si>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</si>
  <si>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</si>
  <si>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</si>
  <si>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Стоимость материалов </t>
  </si>
  <si>
    <t xml:space="preserve">Услуги по содержанию многоквартирного дома </t>
  </si>
  <si>
    <t>интернет Ростелеком</t>
  </si>
  <si>
    <t>ИТОГО</t>
  </si>
  <si>
    <t>Предъявлено населению 38153,55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</si>
  <si>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</si>
  <si>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</si>
  <si>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</si>
  <si>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</si>
  <si>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с "01" 01 2023 г. по "31" 03 2023 г. выполнено работ (оказано услуг) на общую сумму двадцать семь тысяч восемьсот  сорок восемь рублей 40 копеек.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</si>
  <si>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</si>
  <si>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</si>
  <si>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</si>
  <si>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</si>
  <si>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</si>
  <si>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</si>
  <si>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Устройство дорожки к подъездам (смета)</t>
  </si>
  <si>
    <t>май</t>
  </si>
  <si>
    <t xml:space="preserve">           2. Всего за период с "01" 04 2023 г. по "30" 06 2023 г. выполнено работ (оказано услуг) на общую сумму сто шестнадцать тысяч шестьсот девяносто девять рублей 46 копеек.</t>
  </si>
  <si>
    <t xml:space="preserve">           2. Всего за период с "01" 07 2023 г. по "30" 09 2023 г. выполнено работ (оказано услуг) на общую сумму тридцать тысяч семьсот пятьдесят четыре рубля 76 копеек.</t>
  </si>
  <si>
    <t>Предъявлено населению 42699,6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</si>
  <si>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</si>
  <si>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</si>
  <si>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</si>
  <si>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</si>
  <si>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</si>
  <si>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</si>
  <si>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</si>
  <si>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</si>
  <si>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</si>
  <si>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Стоимость материалов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</si>
  <si>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</si>
  <si>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</si>
  <si>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</si>
  <si>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</si>
  <si>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</si>
  <si>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</si>
  <si>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</si>
  <si>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</si>
  <si>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</si>
  <si>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</si>
  <si>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</si>
  <si>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</si>
  <si>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</si>
  <si>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</si>
  <si>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октябрь</t>
  </si>
  <si>
    <t>ч/ч</t>
  </si>
  <si>
    <t xml:space="preserve">           2. Всего за период с "01" 10 2023 г. по "31" 12 2023 г. выполнено работ (оказано услуг) на общую сумму тридцать одна тысяча девятьсот пятьдесят два рубля 81 копейка.</t>
  </si>
  <si>
    <t>по ж.д. ул.Комсомольская, д. 5</t>
  </si>
  <si>
    <t>Начислено всего 161706,3</t>
  </si>
  <si>
    <t>Ремонт двери 2 подьезд</t>
  </si>
  <si>
    <t>Непредвиденные работы 2 ч/ч</t>
  </si>
  <si>
    <t xml:space="preserve">   * Устройство дорожки к подъездам, 2 шт.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</si>
</sst>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6" fillId="0" borderId="0"/>
    <xf numFmtId="0" fontId="15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4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7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43" fontId="3" fillId="0" borderId="0" xfId="1" applyFont="1" applyBorder="1" applyAlignment="1">
      <alignment horizontal="left"/>
    </xf>
    <xf numFmtId="43" fontId="3" fillId="0" borderId="2" xfId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0" zoomScaleSheetLayoutView="100" workbookViewId="0">
      <selection activeCell="G27" sqref="G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27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45</v>
      </c>
      <c r="B3" s="44"/>
      <c r="C3" s="44"/>
      <c r="D3" s="44"/>
      <c r="E3" s="44"/>
    </row>
    <row r="4" spans="1:5" s="1" customFormat="1" ht="15.75" x14ac:dyDescent="0.25">
      <c r="A4" s="26" t="s">
        <v>13</v>
      </c>
      <c r="B4" s="4"/>
      <c r="C4" s="4"/>
      <c r="D4" s="45" t="s">
        <v>46</v>
      </c>
      <c r="E4" s="45"/>
    </row>
    <row r="5" spans="1:5" x14ac:dyDescent="0.25">
      <c r="A5" s="30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34</v>
      </c>
      <c r="B9" s="46"/>
      <c r="C9" s="46"/>
      <c r="D9" s="46"/>
      <c r="E9" s="46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46" t="s">
        <v>35</v>
      </c>
      <c r="B11" s="46"/>
      <c r="C11" s="46"/>
      <c r="D11" s="46"/>
      <c r="E11" s="46"/>
    </row>
    <row r="12" spans="1:5" ht="18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6" t="s">
        <v>22</v>
      </c>
      <c r="B13" s="46"/>
      <c r="C13" s="46"/>
      <c r="D13" s="46"/>
      <c r="E13" s="46"/>
    </row>
    <row r="14" spans="1:5" ht="16.5" customHeight="1" x14ac:dyDescent="0.25">
      <c r="A14" s="48" t="s">
        <v>2</v>
      </c>
      <c r="B14" s="51"/>
      <c r="C14" s="51"/>
      <c r="D14" s="51"/>
      <c r="E14" s="51"/>
    </row>
    <row r="15" spans="1:5" ht="16.5" customHeight="1" x14ac:dyDescent="0.25">
      <c r="A15" s="46" t="s">
        <v>47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32.25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25</v>
      </c>
      <c r="B18" s="46"/>
      <c r="C18" s="46"/>
      <c r="D18" s="46"/>
      <c r="E18" s="46"/>
    </row>
    <row r="19" spans="1:7" ht="36.75" customHeight="1" x14ac:dyDescent="0.25">
      <c r="A19" s="47" t="s">
        <v>26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613.5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41</v>
      </c>
      <c r="B22" s="9" t="s">
        <v>38</v>
      </c>
      <c r="C22" s="3" t="s">
        <v>4</v>
      </c>
      <c r="D22" s="3">
        <v>11.05</v>
      </c>
      <c r="E22" s="8">
        <f>D22*F20*G20</f>
        <v>20337.525000000001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7177.9500000000007</v>
      </c>
    </row>
    <row r="24" spans="1:7" s="16" customFormat="1" x14ac:dyDescent="0.25">
      <c r="A24" s="18" t="s">
        <v>40</v>
      </c>
      <c r="B24" s="9" t="s">
        <v>27</v>
      </c>
      <c r="C24" s="19" t="s">
        <v>28</v>
      </c>
      <c r="D24" s="24"/>
      <c r="E24" s="25">
        <v>332.92</v>
      </c>
    </row>
    <row r="25" spans="1:7" s="16" customFormat="1" x14ac:dyDescent="0.25">
      <c r="A25" s="32"/>
      <c r="B25" s="9"/>
      <c r="C25" s="19"/>
      <c r="D25" s="24"/>
      <c r="E25" s="27"/>
    </row>
    <row r="26" spans="1:7" ht="21.6" customHeight="1" x14ac:dyDescent="0.25">
      <c r="A26" s="28" t="s">
        <v>43</v>
      </c>
      <c r="B26" s="20"/>
      <c r="C26" s="21"/>
      <c r="D26" s="21"/>
      <c r="E26" s="22">
        <f>SUM(E22:E25)</f>
        <v>27848.395</v>
      </c>
    </row>
    <row r="27" spans="1:7" ht="40.5" customHeight="1" x14ac:dyDescent="0.25">
      <c r="A27" s="53" t="s">
        <v>49</v>
      </c>
      <c r="B27" s="53"/>
      <c r="C27" s="53"/>
      <c r="D27" s="53"/>
      <c r="E27" s="53"/>
    </row>
    <row r="28" spans="1:7" ht="31.15" customHeight="1" x14ac:dyDescent="0.25">
      <c r="A28" s="46" t="s">
        <v>21</v>
      </c>
      <c r="B28" s="46"/>
      <c r="C28" s="46"/>
      <c r="D28" s="46"/>
      <c r="E28" s="46"/>
    </row>
    <row r="29" spans="1:7" ht="25.9" customHeight="1" x14ac:dyDescent="0.25">
      <c r="A29" s="46" t="s">
        <v>20</v>
      </c>
      <c r="B29" s="46"/>
      <c r="C29" s="46"/>
      <c r="D29" s="46"/>
      <c r="E29" s="46"/>
    </row>
    <row r="30" spans="1:7" ht="33" customHeight="1" x14ac:dyDescent="0.25">
      <c r="A30" s="46" t="s">
        <v>29</v>
      </c>
      <c r="B30" s="46"/>
      <c r="C30" s="46"/>
      <c r="D30" s="46"/>
      <c r="E30" s="46"/>
    </row>
    <row r="31" spans="1:7" x14ac:dyDescent="0.25">
      <c r="A31" s="46" t="s">
        <v>18</v>
      </c>
      <c r="B31" s="46"/>
      <c r="C31" s="46"/>
      <c r="D31" s="46"/>
      <c r="E31" s="46"/>
    </row>
    <row r="32" spans="1:7" x14ac:dyDescent="0.25">
      <c r="A32" s="54" t="s">
        <v>5</v>
      </c>
      <c r="B32" s="54"/>
      <c r="C32" s="54"/>
      <c r="D32" s="54"/>
      <c r="E32" s="54"/>
    </row>
    <row r="33" spans="1:5" x14ac:dyDescent="0.25">
      <c r="A33" s="46" t="s">
        <v>18</v>
      </c>
      <c r="B33" s="46"/>
      <c r="C33" s="46"/>
      <c r="D33" s="46"/>
      <c r="E33" s="46"/>
    </row>
    <row r="34" spans="1:5" ht="13.9" customHeight="1" x14ac:dyDescent="0.25">
      <c r="A34" s="55" t="s">
        <v>48</v>
      </c>
      <c r="B34" s="55"/>
      <c r="C34" s="55"/>
      <c r="D34" s="55"/>
      <c r="E34" s="5"/>
    </row>
    <row r="35" spans="1:5" x14ac:dyDescent="0.25">
      <c r="B35" s="52" t="s">
        <v>19</v>
      </c>
      <c r="C35" s="52"/>
      <c r="D35" s="52"/>
      <c r="E35" s="6" t="s">
        <v>6</v>
      </c>
    </row>
    <row r="36" spans="1:5" x14ac:dyDescent="0.25">
      <c r="A36" s="29"/>
      <c r="B36" s="29"/>
      <c r="C36" s="29"/>
      <c r="D36" s="29"/>
      <c r="E36" s="29"/>
    </row>
    <row r="37" spans="1:5" ht="13.9" customHeight="1" x14ac:dyDescent="0.25">
      <c r="A37" s="56" t="s">
        <v>33</v>
      </c>
      <c r="B37" s="56"/>
      <c r="C37" s="56"/>
      <c r="D37" s="56"/>
      <c r="E37" s="5"/>
    </row>
    <row r="38" spans="1:5" x14ac:dyDescent="0.25">
      <c r="B38" s="52" t="s">
        <v>19</v>
      </c>
      <c r="C38" s="52"/>
      <c r="D38" s="52"/>
      <c r="E38" s="6" t="s">
        <v>6</v>
      </c>
    </row>
    <row r="42" spans="1:5" x14ac:dyDescent="0.25">
      <c r="A42" s="10" t="s">
        <v>30</v>
      </c>
    </row>
    <row r="43" spans="1:5" x14ac:dyDescent="0.25">
      <c r="A43" s="2" t="s">
        <v>37</v>
      </c>
      <c r="B43" s="11">
        <v>89873.61</v>
      </c>
    </row>
    <row r="44" spans="1:5" ht="31.5" x14ac:dyDescent="0.25">
      <c r="A44" s="17" t="s">
        <v>44</v>
      </c>
      <c r="B44" s="12"/>
    </row>
    <row r="45" spans="1:5" x14ac:dyDescent="0.25">
      <c r="A45" s="15" t="s">
        <v>32</v>
      </c>
      <c r="B45" s="12">
        <v>37448.519999999997</v>
      </c>
    </row>
    <row r="46" spans="1:5" x14ac:dyDescent="0.25">
      <c r="A46" s="15" t="s">
        <v>42</v>
      </c>
      <c r="B46" s="12">
        <f>150*3</f>
        <v>450</v>
      </c>
    </row>
    <row r="47" spans="1:5" ht="30" x14ac:dyDescent="0.25">
      <c r="A47" s="31" t="s">
        <v>36</v>
      </c>
      <c r="B47" s="12">
        <f>E26</f>
        <v>27848.395</v>
      </c>
    </row>
    <row r="48" spans="1:5" x14ac:dyDescent="0.25">
      <c r="A48" s="13" t="s">
        <v>31</v>
      </c>
      <c r="B48" s="11">
        <f>B43+B45+B46-B47</f>
        <v>99923.735000000001</v>
      </c>
    </row>
    <row r="49" spans="3:3" x14ac:dyDescent="0.25">
      <c r="C49" s="14"/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27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50</v>
      </c>
      <c r="B3" s="44"/>
      <c r="C3" s="44"/>
      <c r="D3" s="44"/>
      <c r="E3" s="44"/>
    </row>
    <row r="4" spans="1:5" s="1" customFormat="1" ht="15.75" x14ac:dyDescent="0.25">
      <c r="A4" s="26" t="s">
        <v>13</v>
      </c>
      <c r="B4" s="4"/>
      <c r="C4" s="4"/>
      <c r="D4" s="45" t="s">
        <v>51</v>
      </c>
      <c r="E4" s="45"/>
    </row>
    <row r="5" spans="1:5" x14ac:dyDescent="0.25">
      <c r="A5" s="35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34</v>
      </c>
      <c r="B9" s="46"/>
      <c r="C9" s="46"/>
      <c r="D9" s="46"/>
      <c r="E9" s="46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46" t="s">
        <v>35</v>
      </c>
      <c r="B11" s="46"/>
      <c r="C11" s="46"/>
      <c r="D11" s="46"/>
      <c r="E11" s="46"/>
    </row>
    <row r="12" spans="1:5" ht="18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6" t="s">
        <v>22</v>
      </c>
      <c r="B13" s="46"/>
      <c r="C13" s="46"/>
      <c r="D13" s="46"/>
      <c r="E13" s="46"/>
    </row>
    <row r="14" spans="1:5" ht="16.5" customHeight="1" x14ac:dyDescent="0.25">
      <c r="A14" s="48" t="s">
        <v>2</v>
      </c>
      <c r="B14" s="51"/>
      <c r="C14" s="51"/>
      <c r="D14" s="51"/>
      <c r="E14" s="51"/>
    </row>
    <row r="15" spans="1:5" ht="16.5" customHeight="1" x14ac:dyDescent="0.25">
      <c r="A15" s="46" t="s">
        <v>47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32.25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25</v>
      </c>
      <c r="B18" s="46"/>
      <c r="C18" s="46"/>
      <c r="D18" s="46"/>
      <c r="E18" s="46"/>
    </row>
    <row r="19" spans="1:7" ht="36.75" customHeight="1" x14ac:dyDescent="0.25">
      <c r="A19" s="47" t="s">
        <v>26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613.5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41</v>
      </c>
      <c r="B22" s="9" t="s">
        <v>38</v>
      </c>
      <c r="C22" s="3" t="s">
        <v>4</v>
      </c>
      <c r="D22" s="3">
        <v>11.05</v>
      </c>
      <c r="E22" s="8">
        <f>D22*F20*G20</f>
        <v>20337.525000000001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7177.9500000000007</v>
      </c>
    </row>
    <row r="24" spans="1:7" s="16" customFormat="1" x14ac:dyDescent="0.25">
      <c r="A24" s="18" t="s">
        <v>40</v>
      </c>
      <c r="B24" s="9" t="s">
        <v>52</v>
      </c>
      <c r="C24" s="19" t="s">
        <v>28</v>
      </c>
      <c r="D24" s="24"/>
      <c r="E24" s="25">
        <v>0</v>
      </c>
    </row>
    <row r="25" spans="1:7" s="16" customFormat="1" ht="30" x14ac:dyDescent="0.25">
      <c r="A25" s="36" t="s">
        <v>56</v>
      </c>
      <c r="B25" s="9" t="s">
        <v>57</v>
      </c>
      <c r="C25" s="19" t="s">
        <v>28</v>
      </c>
      <c r="D25" s="24"/>
      <c r="E25" s="8">
        <v>89183.98</v>
      </c>
    </row>
    <row r="26" spans="1:7" s="16" customFormat="1" x14ac:dyDescent="0.25">
      <c r="A26" s="32"/>
      <c r="B26" s="9"/>
      <c r="C26" s="19"/>
      <c r="D26" s="24"/>
      <c r="E26" s="27"/>
    </row>
    <row r="27" spans="1:7" x14ac:dyDescent="0.25">
      <c r="A27" s="28" t="s">
        <v>43</v>
      </c>
      <c r="B27" s="20"/>
      <c r="C27" s="21"/>
      <c r="D27" s="21"/>
      <c r="E27" s="22">
        <f>SUM(E22:E26)</f>
        <v>116699.455</v>
      </c>
    </row>
    <row r="28" spans="1:7" ht="40.5" customHeight="1" x14ac:dyDescent="0.25">
      <c r="A28" s="53" t="s">
        <v>58</v>
      </c>
      <c r="B28" s="53"/>
      <c r="C28" s="53"/>
      <c r="D28" s="53"/>
      <c r="E28" s="53"/>
    </row>
    <row r="29" spans="1:7" ht="31.15" customHeight="1" x14ac:dyDescent="0.25">
      <c r="A29" s="46" t="s">
        <v>21</v>
      </c>
      <c r="B29" s="46"/>
      <c r="C29" s="46"/>
      <c r="D29" s="46"/>
      <c r="E29" s="46"/>
    </row>
    <row r="30" spans="1:7" ht="25.9" customHeight="1" x14ac:dyDescent="0.25">
      <c r="A30" s="46" t="s">
        <v>20</v>
      </c>
      <c r="B30" s="46"/>
      <c r="C30" s="46"/>
      <c r="D30" s="46"/>
      <c r="E30" s="46"/>
    </row>
    <row r="31" spans="1:7" ht="33" customHeight="1" x14ac:dyDescent="0.25">
      <c r="A31" s="46" t="s">
        <v>29</v>
      </c>
      <c r="B31" s="46"/>
      <c r="C31" s="46"/>
      <c r="D31" s="46"/>
      <c r="E31" s="46"/>
    </row>
    <row r="32" spans="1:7" x14ac:dyDescent="0.25">
      <c r="A32" s="46" t="s">
        <v>18</v>
      </c>
      <c r="B32" s="46"/>
      <c r="C32" s="46"/>
      <c r="D32" s="46"/>
      <c r="E32" s="46"/>
    </row>
    <row r="33" spans="1:5" x14ac:dyDescent="0.25">
      <c r="A33" s="54" t="s">
        <v>5</v>
      </c>
      <c r="B33" s="54"/>
      <c r="C33" s="54"/>
      <c r="D33" s="54"/>
      <c r="E33" s="54"/>
    </row>
    <row r="34" spans="1:5" x14ac:dyDescent="0.25">
      <c r="A34" s="46" t="s">
        <v>18</v>
      </c>
      <c r="B34" s="46"/>
      <c r="C34" s="46"/>
      <c r="D34" s="46"/>
      <c r="E34" s="46"/>
    </row>
    <row r="35" spans="1:5" ht="13.9" customHeight="1" x14ac:dyDescent="0.25">
      <c r="A35" s="55" t="s">
        <v>48</v>
      </c>
      <c r="B35" s="55"/>
      <c r="C35" s="55"/>
      <c r="D35" s="55"/>
      <c r="E35" s="5"/>
    </row>
    <row r="36" spans="1:5" x14ac:dyDescent="0.25">
      <c r="B36" s="52" t="s">
        <v>19</v>
      </c>
      <c r="C36" s="52"/>
      <c r="D36" s="52"/>
      <c r="E36" s="6" t="s">
        <v>6</v>
      </c>
    </row>
    <row r="37" spans="1:5" x14ac:dyDescent="0.25">
      <c r="A37" s="34"/>
      <c r="B37" s="34"/>
      <c r="C37" s="34"/>
      <c r="D37" s="34"/>
      <c r="E37" s="34"/>
    </row>
    <row r="38" spans="1:5" ht="13.9" customHeight="1" x14ac:dyDescent="0.25">
      <c r="A38" s="56" t="s">
        <v>33</v>
      </c>
      <c r="B38" s="56"/>
      <c r="C38" s="56"/>
      <c r="D38" s="56"/>
      <c r="E38" s="5"/>
    </row>
    <row r="39" spans="1:5" x14ac:dyDescent="0.25">
      <c r="B39" s="52" t="s">
        <v>19</v>
      </c>
      <c r="C39" s="52"/>
      <c r="D39" s="52"/>
      <c r="E39" s="6" t="s">
        <v>6</v>
      </c>
    </row>
    <row r="43" spans="1:5" x14ac:dyDescent="0.25">
      <c r="A43" s="10" t="s">
        <v>30</v>
      </c>
    </row>
    <row r="44" spans="1:5" x14ac:dyDescent="0.25">
      <c r="A44" s="2" t="s">
        <v>37</v>
      </c>
      <c r="B44" s="11">
        <f>'1кв'!B48</f>
        <v>99923.735000000001</v>
      </c>
    </row>
    <row r="45" spans="1:5" ht="31.5" x14ac:dyDescent="0.25">
      <c r="A45" s="17" t="s">
        <v>44</v>
      </c>
      <c r="B45" s="12"/>
    </row>
    <row r="46" spans="1:5" x14ac:dyDescent="0.25">
      <c r="A46" s="15" t="s">
        <v>32</v>
      </c>
      <c r="B46" s="12">
        <v>32492.59</v>
      </c>
    </row>
    <row r="47" spans="1:5" x14ac:dyDescent="0.25">
      <c r="A47" s="15" t="s">
        <v>42</v>
      </c>
      <c r="B47" s="12">
        <f>150*3</f>
        <v>450</v>
      </c>
    </row>
    <row r="48" spans="1:5" ht="30" x14ac:dyDescent="0.25">
      <c r="A48" s="33" t="s">
        <v>36</v>
      </c>
      <c r="B48" s="12">
        <f>E27</f>
        <v>116699.455</v>
      </c>
    </row>
    <row r="49" spans="1:3" x14ac:dyDescent="0.25">
      <c r="A49" s="13" t="s">
        <v>31</v>
      </c>
      <c r="B49" s="11">
        <f>B44+B46+B47-B48</f>
        <v>16166.87000000001</v>
      </c>
    </row>
    <row r="50" spans="1:3" x14ac:dyDescent="0.25">
      <c r="C50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8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27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53</v>
      </c>
      <c r="B3" s="44"/>
      <c r="C3" s="44"/>
      <c r="D3" s="44"/>
      <c r="E3" s="44"/>
    </row>
    <row r="4" spans="1:5" s="1" customFormat="1" ht="15.75" x14ac:dyDescent="0.25">
      <c r="A4" s="26" t="s">
        <v>13</v>
      </c>
      <c r="B4" s="4"/>
      <c r="C4" s="4"/>
      <c r="D4" s="45" t="s">
        <v>54</v>
      </c>
      <c r="E4" s="45"/>
    </row>
    <row r="5" spans="1:5" x14ac:dyDescent="0.25">
      <c r="A5" s="35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34</v>
      </c>
      <c r="B9" s="46"/>
      <c r="C9" s="46"/>
      <c r="D9" s="46"/>
      <c r="E9" s="46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46" t="s">
        <v>35</v>
      </c>
      <c r="B11" s="46"/>
      <c r="C11" s="46"/>
      <c r="D11" s="46"/>
      <c r="E11" s="46"/>
    </row>
    <row r="12" spans="1:5" ht="18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6" t="s">
        <v>22</v>
      </c>
      <c r="B13" s="46"/>
      <c r="C13" s="46"/>
      <c r="D13" s="46"/>
      <c r="E13" s="46"/>
    </row>
    <row r="14" spans="1:5" ht="16.5" customHeight="1" x14ac:dyDescent="0.25">
      <c r="A14" s="48" t="s">
        <v>2</v>
      </c>
      <c r="B14" s="51"/>
      <c r="C14" s="51"/>
      <c r="D14" s="51"/>
      <c r="E14" s="51"/>
    </row>
    <row r="15" spans="1:5" ht="16.5" customHeight="1" x14ac:dyDescent="0.25">
      <c r="A15" s="46" t="s">
        <v>47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32.25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25</v>
      </c>
      <c r="B18" s="46"/>
      <c r="C18" s="46"/>
      <c r="D18" s="46"/>
      <c r="E18" s="46"/>
    </row>
    <row r="19" spans="1:7" ht="36.75" customHeight="1" x14ac:dyDescent="0.25">
      <c r="A19" s="47" t="s">
        <v>26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613.5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41</v>
      </c>
      <c r="B22" s="9" t="s">
        <v>38</v>
      </c>
      <c r="C22" s="3" t="s">
        <v>4</v>
      </c>
      <c r="D22" s="3">
        <v>12.35</v>
      </c>
      <c r="E22" s="8">
        <f>D22*F20*G20</f>
        <v>22730.174999999999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8024.58</v>
      </c>
    </row>
    <row r="24" spans="1:7" s="16" customFormat="1" x14ac:dyDescent="0.25">
      <c r="A24" s="18" t="s">
        <v>40</v>
      </c>
      <c r="B24" s="9" t="s">
        <v>55</v>
      </c>
      <c r="C24" s="19" t="s">
        <v>28</v>
      </c>
      <c r="D24" s="24"/>
      <c r="E24" s="25">
        <v>0</v>
      </c>
    </row>
    <row r="25" spans="1:7" s="16" customFormat="1" x14ac:dyDescent="0.25">
      <c r="A25" s="32"/>
      <c r="B25" s="9"/>
      <c r="C25" s="19"/>
      <c r="D25" s="24"/>
      <c r="E25" s="27"/>
    </row>
    <row r="26" spans="1:7" ht="21.6" customHeight="1" x14ac:dyDescent="0.25">
      <c r="A26" s="28" t="s">
        <v>43</v>
      </c>
      <c r="B26" s="20"/>
      <c r="C26" s="21"/>
      <c r="D26" s="21"/>
      <c r="E26" s="22">
        <f>SUM(E22:E25)</f>
        <v>30754.754999999997</v>
      </c>
    </row>
    <row r="27" spans="1:7" ht="40.5" customHeight="1" x14ac:dyDescent="0.25">
      <c r="A27" s="53" t="s">
        <v>59</v>
      </c>
      <c r="B27" s="53"/>
      <c r="C27" s="53"/>
      <c r="D27" s="53"/>
      <c r="E27" s="53"/>
    </row>
    <row r="28" spans="1:7" ht="31.15" customHeight="1" x14ac:dyDescent="0.25">
      <c r="A28" s="46" t="s">
        <v>21</v>
      </c>
      <c r="B28" s="46"/>
      <c r="C28" s="46"/>
      <c r="D28" s="46"/>
      <c r="E28" s="46"/>
    </row>
    <row r="29" spans="1:7" ht="25.9" customHeight="1" x14ac:dyDescent="0.25">
      <c r="A29" s="46" t="s">
        <v>20</v>
      </c>
      <c r="B29" s="46"/>
      <c r="C29" s="46"/>
      <c r="D29" s="46"/>
      <c r="E29" s="46"/>
    </row>
    <row r="30" spans="1:7" ht="33" customHeight="1" x14ac:dyDescent="0.25">
      <c r="A30" s="46" t="s">
        <v>29</v>
      </c>
      <c r="B30" s="46"/>
      <c r="C30" s="46"/>
      <c r="D30" s="46"/>
      <c r="E30" s="46"/>
    </row>
    <row r="31" spans="1:7" x14ac:dyDescent="0.25">
      <c r="A31" s="46" t="s">
        <v>18</v>
      </c>
      <c r="B31" s="46"/>
      <c r="C31" s="46"/>
      <c r="D31" s="46"/>
      <c r="E31" s="46"/>
    </row>
    <row r="32" spans="1:7" x14ac:dyDescent="0.25">
      <c r="A32" s="54" t="s">
        <v>5</v>
      </c>
      <c r="B32" s="54"/>
      <c r="C32" s="54"/>
      <c r="D32" s="54"/>
      <c r="E32" s="54"/>
    </row>
    <row r="33" spans="1:5" x14ac:dyDescent="0.25">
      <c r="A33" s="46" t="s">
        <v>18</v>
      </c>
      <c r="B33" s="46"/>
      <c r="C33" s="46"/>
      <c r="D33" s="46"/>
      <c r="E33" s="46"/>
    </row>
    <row r="34" spans="1:5" ht="13.9" customHeight="1" x14ac:dyDescent="0.25">
      <c r="A34" s="55" t="s">
        <v>48</v>
      </c>
      <c r="B34" s="55"/>
      <c r="C34" s="55"/>
      <c r="D34" s="55"/>
      <c r="E34" s="5"/>
    </row>
    <row r="35" spans="1:5" x14ac:dyDescent="0.25">
      <c r="B35" s="52" t="s">
        <v>19</v>
      </c>
      <c r="C35" s="52"/>
      <c r="D35" s="52"/>
      <c r="E35" s="6" t="s">
        <v>6</v>
      </c>
    </row>
    <row r="36" spans="1:5" x14ac:dyDescent="0.25">
      <c r="A36" s="34"/>
      <c r="B36" s="34"/>
      <c r="C36" s="34"/>
      <c r="D36" s="34"/>
      <c r="E36" s="34"/>
    </row>
    <row r="37" spans="1:5" ht="13.9" customHeight="1" x14ac:dyDescent="0.25">
      <c r="A37" s="56" t="s">
        <v>33</v>
      </c>
      <c r="B37" s="56"/>
      <c r="C37" s="56"/>
      <c r="D37" s="56"/>
      <c r="E37" s="5"/>
    </row>
    <row r="38" spans="1:5" x14ac:dyDescent="0.25">
      <c r="B38" s="52" t="s">
        <v>19</v>
      </c>
      <c r="C38" s="52"/>
      <c r="D38" s="52"/>
      <c r="E38" s="6" t="s">
        <v>6</v>
      </c>
    </row>
    <row r="42" spans="1:5" x14ac:dyDescent="0.25">
      <c r="A42" s="10" t="s">
        <v>30</v>
      </c>
    </row>
    <row r="43" spans="1:5" x14ac:dyDescent="0.25">
      <c r="A43" s="2" t="s">
        <v>37</v>
      </c>
      <c r="B43" s="11">
        <f>'2кв'!B49</f>
        <v>16166.87000000001</v>
      </c>
    </row>
    <row r="44" spans="1:5" ht="31.5" x14ac:dyDescent="0.25">
      <c r="A44" s="17" t="s">
        <v>60</v>
      </c>
      <c r="B44" s="12"/>
    </row>
    <row r="45" spans="1:5" x14ac:dyDescent="0.25">
      <c r="A45" s="15" t="s">
        <v>32</v>
      </c>
      <c r="B45" s="12">
        <v>37726.050000000003</v>
      </c>
    </row>
    <row r="46" spans="1:5" x14ac:dyDescent="0.25">
      <c r="A46" s="15" t="s">
        <v>42</v>
      </c>
      <c r="B46" s="12">
        <f>150*3</f>
        <v>450</v>
      </c>
    </row>
    <row r="47" spans="1:5" ht="30" x14ac:dyDescent="0.25">
      <c r="A47" s="33" t="s">
        <v>36</v>
      </c>
      <c r="B47" s="12">
        <f>E26</f>
        <v>30754.754999999997</v>
      </c>
    </row>
    <row r="48" spans="1:5" x14ac:dyDescent="0.25">
      <c r="A48" s="13" t="s">
        <v>31</v>
      </c>
      <c r="B48" s="11">
        <f>B43+B45+B46-B47</f>
        <v>23588.165000000015</v>
      </c>
    </row>
    <row r="49" spans="3:3" x14ac:dyDescent="0.25">
      <c r="C49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1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27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84</v>
      </c>
      <c r="B3" s="44"/>
      <c r="C3" s="44"/>
      <c r="D3" s="44"/>
      <c r="E3" s="44"/>
    </row>
    <row r="4" spans="1:5" s="1" customFormat="1" ht="15.75" x14ac:dyDescent="0.25">
      <c r="A4" s="26" t="s">
        <v>13</v>
      </c>
      <c r="B4" s="4"/>
      <c r="C4" s="4"/>
      <c r="D4" s="83"/>
      <c r="E4" s="83"/>
    </row>
    <row r="5" spans="1:5" x14ac:dyDescent="0.25">
      <c r="A5" s="39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34</v>
      </c>
      <c r="B9" s="46"/>
      <c r="C9" s="46"/>
      <c r="D9" s="46"/>
      <c r="E9" s="46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46" t="s">
        <v>35</v>
      </c>
      <c r="B11" s="46"/>
      <c r="C11" s="46"/>
      <c r="D11" s="46"/>
      <c r="E11" s="46"/>
    </row>
    <row r="12" spans="1:5" ht="18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6" t="s">
        <v>22</v>
      </c>
      <c r="B13" s="46"/>
      <c r="C13" s="46"/>
      <c r="D13" s="46"/>
      <c r="E13" s="46"/>
    </row>
    <row r="14" spans="1:5" ht="16.5" customHeight="1" x14ac:dyDescent="0.25">
      <c r="A14" s="48" t="s">
        <v>2</v>
      </c>
      <c r="B14" s="51"/>
      <c r="C14" s="51"/>
      <c r="D14" s="51"/>
      <c r="E14" s="51"/>
    </row>
    <row r="15" spans="1:5" ht="16.5" customHeight="1" x14ac:dyDescent="0.25">
      <c r="A15" s="46" t="s">
        <v>47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32.25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25</v>
      </c>
      <c r="B18" s="46"/>
      <c r="C18" s="46"/>
      <c r="D18" s="46"/>
      <c r="E18" s="46"/>
    </row>
    <row r="19" spans="1:7" ht="36.75" customHeight="1" x14ac:dyDescent="0.25">
      <c r="A19" s="47" t="s">
        <v>26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613.5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41</v>
      </c>
      <c r="B22" s="9" t="s">
        <v>38</v>
      </c>
      <c r="C22" s="3" t="s">
        <v>4</v>
      </c>
      <c r="D22" s="3">
        <v>12.35</v>
      </c>
      <c r="E22" s="8">
        <f>D22*F20*G20</f>
        <v>22730.174999999999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8024.58</v>
      </c>
    </row>
    <row r="24" spans="1:7" s="16" customFormat="1" x14ac:dyDescent="0.25">
      <c r="A24" s="18" t="s">
        <v>40</v>
      </c>
      <c r="B24" s="9" t="s">
        <v>55</v>
      </c>
      <c r="C24" s="19" t="s">
        <v>28</v>
      </c>
      <c r="D24" s="24"/>
      <c r="E24" s="8">
        <v>677.91</v>
      </c>
    </row>
    <row r="25" spans="1:7" s="16" customFormat="1" x14ac:dyDescent="0.25">
      <c r="A25" s="84" t="s">
        <v>90</v>
      </c>
      <c r="B25" s="9" t="s">
        <v>85</v>
      </c>
      <c r="C25" s="19" t="s">
        <v>86</v>
      </c>
      <c r="D25" s="3">
        <v>2</v>
      </c>
      <c r="E25" s="8">
        <f>D25*260.07</f>
        <v>520.14</v>
      </c>
    </row>
    <row r="26" spans="1:7" s="16" customFormat="1" x14ac:dyDescent="0.25">
      <c r="A26" s="32"/>
      <c r="B26" s="9"/>
      <c r="C26" s="19"/>
      <c r="D26" s="24"/>
      <c r="E26" s="27"/>
    </row>
    <row r="27" spans="1:7" x14ac:dyDescent="0.25">
      <c r="A27" s="28" t="s">
        <v>43</v>
      </c>
      <c r="B27" s="20"/>
      <c r="C27" s="21"/>
      <c r="D27" s="21"/>
      <c r="E27" s="22">
        <f>SUM(E22:E26)</f>
        <v>31952.804999999997</v>
      </c>
    </row>
    <row r="28" spans="1:7" ht="40.5" customHeight="1" x14ac:dyDescent="0.25">
      <c r="A28" s="53" t="s">
        <v>87</v>
      </c>
      <c r="B28" s="53"/>
      <c r="C28" s="53"/>
      <c r="D28" s="53"/>
      <c r="E28" s="53"/>
    </row>
    <row r="29" spans="1:7" ht="31.15" customHeight="1" x14ac:dyDescent="0.25">
      <c r="A29" s="46" t="s">
        <v>21</v>
      </c>
      <c r="B29" s="46"/>
      <c r="C29" s="46"/>
      <c r="D29" s="46"/>
      <c r="E29" s="46"/>
    </row>
    <row r="30" spans="1:7" ht="25.9" customHeight="1" x14ac:dyDescent="0.25">
      <c r="A30" s="46" t="s">
        <v>20</v>
      </c>
      <c r="B30" s="46"/>
      <c r="C30" s="46"/>
      <c r="D30" s="46"/>
      <c r="E30" s="46"/>
    </row>
    <row r="31" spans="1:7" ht="33" customHeight="1" x14ac:dyDescent="0.25">
      <c r="A31" s="46" t="s">
        <v>29</v>
      </c>
      <c r="B31" s="46"/>
      <c r="C31" s="46"/>
      <c r="D31" s="46"/>
      <c r="E31" s="46"/>
    </row>
    <row r="32" spans="1:7" x14ac:dyDescent="0.25">
      <c r="A32" s="46" t="s">
        <v>18</v>
      </c>
      <c r="B32" s="46"/>
      <c r="C32" s="46"/>
      <c r="D32" s="46"/>
      <c r="E32" s="46"/>
    </row>
    <row r="33" spans="1:5" x14ac:dyDescent="0.25">
      <c r="A33" s="54" t="s">
        <v>5</v>
      </c>
      <c r="B33" s="54"/>
      <c r="C33" s="54"/>
      <c r="D33" s="54"/>
      <c r="E33" s="54"/>
    </row>
    <row r="34" spans="1:5" x14ac:dyDescent="0.25">
      <c r="A34" s="46" t="s">
        <v>18</v>
      </c>
      <c r="B34" s="46"/>
      <c r="C34" s="46"/>
      <c r="D34" s="46"/>
      <c r="E34" s="46"/>
    </row>
    <row r="35" spans="1:5" ht="13.9" customHeight="1" x14ac:dyDescent="0.25">
      <c r="A35" s="55" t="s">
        <v>48</v>
      </c>
      <c r="B35" s="55"/>
      <c r="C35" s="55"/>
      <c r="D35" s="55"/>
      <c r="E35" s="5"/>
    </row>
    <row r="36" spans="1:5" x14ac:dyDescent="0.25">
      <c r="B36" s="52" t="s">
        <v>19</v>
      </c>
      <c r="C36" s="52"/>
      <c r="D36" s="52"/>
      <c r="E36" s="6" t="s">
        <v>6</v>
      </c>
    </row>
    <row r="37" spans="1:5" x14ac:dyDescent="0.25">
      <c r="A37" s="38"/>
      <c r="B37" s="38"/>
      <c r="C37" s="38"/>
      <c r="D37" s="38"/>
      <c r="E37" s="38"/>
    </row>
    <row r="38" spans="1:5" ht="13.9" customHeight="1" x14ac:dyDescent="0.25">
      <c r="A38" s="56" t="s">
        <v>33</v>
      </c>
      <c r="B38" s="56"/>
      <c r="C38" s="56"/>
      <c r="D38" s="56"/>
      <c r="E38" s="5"/>
    </row>
    <row r="39" spans="1:5" x14ac:dyDescent="0.25">
      <c r="B39" s="52" t="s">
        <v>19</v>
      </c>
      <c r="C39" s="52"/>
      <c r="D39" s="52"/>
      <c r="E39" s="6" t="s">
        <v>6</v>
      </c>
    </row>
    <row r="43" spans="1:5" x14ac:dyDescent="0.25">
      <c r="A43" s="10" t="s">
        <v>30</v>
      </c>
    </row>
    <row r="44" spans="1:5" x14ac:dyDescent="0.25">
      <c r="A44" s="2" t="s">
        <v>37</v>
      </c>
      <c r="B44" s="11">
        <f>'3кв'!B48</f>
        <v>23588.165000000015</v>
      </c>
    </row>
    <row r="45" spans="1:5" ht="31.5" x14ac:dyDescent="0.25">
      <c r="A45" s="17" t="s">
        <v>60</v>
      </c>
      <c r="B45" s="12"/>
    </row>
    <row r="46" spans="1:5" x14ac:dyDescent="0.25">
      <c r="A46" s="15" t="s">
        <v>32</v>
      </c>
      <c r="B46" s="12">
        <v>42337.55</v>
      </c>
    </row>
    <row r="47" spans="1:5" x14ac:dyDescent="0.25">
      <c r="A47" s="15" t="s">
        <v>42</v>
      </c>
      <c r="B47" s="12">
        <f>150*3</f>
        <v>450</v>
      </c>
    </row>
    <row r="48" spans="1:5" ht="30" x14ac:dyDescent="0.25">
      <c r="A48" s="37" t="s">
        <v>36</v>
      </c>
      <c r="B48" s="12">
        <f>E27</f>
        <v>31952.804999999997</v>
      </c>
    </row>
    <row r="49" spans="1:3" x14ac:dyDescent="0.25">
      <c r="A49" s="13" t="s">
        <v>31</v>
      </c>
      <c r="B49" s="11">
        <f>B44+B46+B47-B48</f>
        <v>34422.910000000033</v>
      </c>
    </row>
    <row r="50" spans="1:3" x14ac:dyDescent="0.25">
      <c r="C50" s="14"/>
    </row>
  </sheetData>
  <mergeCells count="29">
    <mergeCell ref="A33:E33"/>
    <mergeCell ref="A34:E34"/>
    <mergeCell ref="A35:D35"/>
    <mergeCell ref="B36:D36"/>
    <mergeCell ref="A38:D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SheetLayoutView="100" workbookViewId="0">
      <selection activeCell="C20" sqref="C2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7" t="s">
        <v>61</v>
      </c>
      <c r="B1" s="57"/>
      <c r="C1" s="57"/>
      <c r="D1" s="58"/>
    </row>
    <row r="2" spans="1:5" ht="15.75" x14ac:dyDescent="0.25">
      <c r="A2" s="59" t="s">
        <v>62</v>
      </c>
      <c r="B2" s="59"/>
      <c r="C2" s="59"/>
      <c r="D2" s="60"/>
    </row>
    <row r="3" spans="1:5" ht="15.75" x14ac:dyDescent="0.25">
      <c r="A3" s="59" t="s">
        <v>63</v>
      </c>
      <c r="B3" s="59"/>
      <c r="C3" s="59"/>
      <c r="D3" s="60"/>
    </row>
    <row r="4" spans="1:5" ht="15.75" x14ac:dyDescent="0.25">
      <c r="A4" s="57" t="s">
        <v>88</v>
      </c>
      <c r="B4" s="57"/>
      <c r="C4" s="57"/>
      <c r="D4" s="58"/>
    </row>
    <row r="5" spans="1:5" ht="15.75" x14ac:dyDescent="0.25">
      <c r="A5" s="61"/>
      <c r="B5" s="61"/>
      <c r="C5" s="61"/>
      <c r="D5" s="1"/>
    </row>
    <row r="6" spans="1:5" ht="15.75" x14ac:dyDescent="0.25">
      <c r="A6" s="60"/>
      <c r="B6" s="62" t="s">
        <v>64</v>
      </c>
      <c r="C6" s="63">
        <f>'1кв'!B43</f>
        <v>89873.61</v>
      </c>
      <c r="D6" s="64"/>
    </row>
    <row r="7" spans="1:5" ht="15.75" x14ac:dyDescent="0.25">
      <c r="A7" s="65" t="s">
        <v>65</v>
      </c>
      <c r="B7" s="62" t="s">
        <v>89</v>
      </c>
      <c r="C7" s="63"/>
      <c r="D7" s="64"/>
    </row>
    <row r="8" spans="1:5" ht="15.75" x14ac:dyDescent="0.25">
      <c r="B8" s="66" t="s">
        <v>66</v>
      </c>
      <c r="C8" s="67">
        <f>'1кв'!B45+'2кв'!B46+'3кв'!B45+'4кв'!B46</f>
        <v>150004.71000000002</v>
      </c>
      <c r="D8" s="68"/>
    </row>
    <row r="9" spans="1:5" ht="30" x14ac:dyDescent="0.25">
      <c r="B9" s="69" t="s">
        <v>67</v>
      </c>
      <c r="C9" s="67">
        <f>'1кв'!B46+'2кв'!B47+'3кв'!B46+'4кв'!B47</f>
        <v>1800</v>
      </c>
      <c r="D9" s="68"/>
    </row>
    <row r="10" spans="1:5" ht="15.75" x14ac:dyDescent="0.25">
      <c r="A10" s="70"/>
      <c r="B10" s="66" t="s">
        <v>68</v>
      </c>
      <c r="C10" s="71">
        <f>SUM(C8:C9)</f>
        <v>151804.71000000002</v>
      </c>
      <c r="D10" s="64"/>
    </row>
    <row r="11" spans="1:5" ht="15.75" x14ac:dyDescent="0.25">
      <c r="A11" s="1"/>
      <c r="B11" s="72"/>
      <c r="C11" s="72"/>
      <c r="D11" s="73"/>
    </row>
    <row r="12" spans="1:5" ht="15.75" x14ac:dyDescent="0.25">
      <c r="A12" s="74" t="s">
        <v>69</v>
      </c>
      <c r="B12" s="23" t="s">
        <v>41</v>
      </c>
      <c r="C12" s="67">
        <f>'1кв'!E22+'2кв'!E22+'3кв'!E22+'4кв'!E22</f>
        <v>86135.400000000009</v>
      </c>
      <c r="D12" s="73"/>
    </row>
    <row r="13" spans="1:5" ht="15.75" x14ac:dyDescent="0.25">
      <c r="A13" s="74"/>
      <c r="B13" s="7" t="s">
        <v>39</v>
      </c>
      <c r="C13" s="67">
        <f>'1кв'!E23+'2кв'!E23+'3кв'!E23+'4кв'!E23</f>
        <v>30405.060000000005</v>
      </c>
      <c r="D13" s="73"/>
    </row>
    <row r="14" spans="1:5" ht="15.75" x14ac:dyDescent="0.25">
      <c r="A14" s="1"/>
      <c r="B14" s="7" t="s">
        <v>70</v>
      </c>
      <c r="C14" s="67">
        <f>'1кв'!E24+'2кв'!E24+'3кв'!E24+'4кв'!E24</f>
        <v>1010.8299999999999</v>
      </c>
      <c r="D14" s="73"/>
      <c r="E14" s="75"/>
    </row>
    <row r="15" spans="1:5" ht="15.75" x14ac:dyDescent="0.25">
      <c r="A15" s="74"/>
      <c r="B15" s="76" t="s">
        <v>91</v>
      </c>
      <c r="C15" s="67">
        <f>'4кв'!E25</f>
        <v>520.14</v>
      </c>
      <c r="D15" s="73"/>
    </row>
    <row r="16" spans="1:5" ht="15.75" x14ac:dyDescent="0.25">
      <c r="A16" s="74"/>
      <c r="B16" s="77" t="s">
        <v>71</v>
      </c>
      <c r="C16" s="67">
        <f>SUM(C18:C18)</f>
        <v>89183.98</v>
      </c>
      <c r="D16" s="73"/>
    </row>
    <row r="17" spans="1:5" ht="15.75" x14ac:dyDescent="0.25">
      <c r="A17" s="74"/>
      <c r="B17" s="77" t="s">
        <v>72</v>
      </c>
      <c r="C17" s="78"/>
      <c r="D17" s="73"/>
    </row>
    <row r="18" spans="1:5" ht="15.75" x14ac:dyDescent="0.25">
      <c r="A18" s="74"/>
      <c r="B18" s="32" t="s">
        <v>92</v>
      </c>
      <c r="C18" s="67">
        <f>'2кв'!E25</f>
        <v>89183.98</v>
      </c>
      <c r="D18" s="73"/>
    </row>
    <row r="19" spans="1:5" ht="15.75" x14ac:dyDescent="0.25">
      <c r="A19" s="1"/>
      <c r="B19" s="79" t="s">
        <v>73</v>
      </c>
      <c r="C19" s="71">
        <f>SUM(C12:C16)</f>
        <v>207255.41000000003</v>
      </c>
      <c r="D19" s="73"/>
      <c r="E19" s="75"/>
    </row>
    <row r="20" spans="1:5" ht="15.75" x14ac:dyDescent="0.25">
      <c r="A20" s="1"/>
      <c r="B20" s="80" t="s">
        <v>74</v>
      </c>
      <c r="C20" s="71">
        <f>C6+C10-C19</f>
        <v>34422.909999999974</v>
      </c>
      <c r="D20" s="73"/>
    </row>
    <row r="21" spans="1:5" ht="15.75" x14ac:dyDescent="0.25">
      <c r="A21" s="1"/>
      <c r="B21" s="65"/>
      <c r="C21" s="65"/>
      <c r="D21" s="73"/>
    </row>
    <row r="22" spans="1:5" ht="15.75" x14ac:dyDescent="0.25">
      <c r="A22" s="1"/>
      <c r="B22" s="81" t="s">
        <v>75</v>
      </c>
      <c r="C22" s="81"/>
      <c r="D22" s="73"/>
    </row>
    <row r="23" spans="1:5" ht="15.75" x14ac:dyDescent="0.25">
      <c r="A23" s="1"/>
      <c r="B23" s="81" t="s">
        <v>76</v>
      </c>
      <c r="C23" s="85">
        <v>10938.57</v>
      </c>
      <c r="D23" s="73"/>
    </row>
    <row r="24" spans="1:5" ht="15.75" x14ac:dyDescent="0.25">
      <c r="A24" s="1"/>
      <c r="B24" s="82" t="s">
        <v>77</v>
      </c>
      <c r="C24" s="86">
        <v>22640.16</v>
      </c>
      <c r="D24" s="73"/>
    </row>
    <row r="25" spans="1:5" ht="15.75" x14ac:dyDescent="0.25">
      <c r="A25" s="1"/>
      <c r="B25" s="81" t="s">
        <v>78</v>
      </c>
      <c r="C25" s="85">
        <f>C24-C23</f>
        <v>11701.59</v>
      </c>
      <c r="D25" s="73"/>
    </row>
    <row r="26" spans="1:5" ht="15.75" x14ac:dyDescent="0.25">
      <c r="A26" s="1"/>
      <c r="B26" s="65"/>
      <c r="C26" s="65"/>
      <c r="D26" s="73"/>
    </row>
    <row r="27" spans="1:5" ht="15.75" x14ac:dyDescent="0.25">
      <c r="A27" s="1"/>
      <c r="B27" s="65"/>
      <c r="C27" s="65"/>
      <c r="D27" s="73"/>
    </row>
    <row r="28" spans="1:5" ht="15.75" x14ac:dyDescent="0.25">
      <c r="A28" s="1"/>
      <c r="B28" s="65"/>
      <c r="C28" s="65"/>
      <c r="D28" s="73"/>
    </row>
    <row r="29" spans="1:5" ht="15.75" x14ac:dyDescent="0.25">
      <c r="A29" s="1"/>
      <c r="B29" s="65"/>
      <c r="C29" s="65"/>
      <c r="D29" s="73"/>
    </row>
    <row r="30" spans="1:5" ht="15.75" x14ac:dyDescent="0.25">
      <c r="A30" s="1" t="s">
        <v>79</v>
      </c>
      <c r="B30" s="65" t="s">
        <v>80</v>
      </c>
      <c r="C30" s="65"/>
      <c r="D30" s="73"/>
    </row>
    <row r="31" spans="1:5" ht="15.75" x14ac:dyDescent="0.25">
      <c r="A31" s="1"/>
      <c r="B31" s="65" t="s">
        <v>81</v>
      </c>
      <c r="C31" s="65"/>
      <c r="D31" s="73"/>
    </row>
    <row r="32" spans="1:5" ht="15.75" x14ac:dyDescent="0.25">
      <c r="A32" s="1"/>
      <c r="B32" s="65" t="s">
        <v>82</v>
      </c>
      <c r="C32" s="65"/>
      <c r="D32" s="73"/>
    </row>
    <row r="33" spans="1:4" ht="15.75" x14ac:dyDescent="0.25">
      <c r="A33" s="1"/>
      <c r="B33" s="65"/>
      <c r="C33" s="65"/>
      <c r="D33" s="73"/>
    </row>
    <row r="34" spans="1:4" ht="15.75" x14ac:dyDescent="0.25">
      <c r="A34" s="1"/>
      <c r="B34" s="65"/>
      <c r="C34" s="65"/>
      <c r="D34" s="73"/>
    </row>
    <row r="35" spans="1:4" ht="15.75" x14ac:dyDescent="0.25">
      <c r="A35" s="1"/>
      <c r="B35" s="65" t="s">
        <v>83</v>
      </c>
      <c r="C35" s="65"/>
      <c r="D35" s="73"/>
    </row>
    <row r="36" spans="1:4" ht="15.75" x14ac:dyDescent="0.25">
      <c r="A36" s="1"/>
      <c r="B36" s="65"/>
      <c r="C36" s="65"/>
      <c r="D36" s="73"/>
    </row>
    <row r="37" spans="1:4" ht="15.75" x14ac:dyDescent="0.25">
      <c r="A37" s="1"/>
      <c r="B37" s="65"/>
      <c r="C37" s="65"/>
      <c r="D37" s="73"/>
    </row>
    <row r="38" spans="1:4" ht="15.75" x14ac:dyDescent="0.25">
      <c r="A38" s="1"/>
      <c r="B38" s="65"/>
      <c r="C38" s="65"/>
      <c r="D38" s="73"/>
    </row>
    <row r="39" spans="1:4" ht="15.75" x14ac:dyDescent="0.25">
      <c r="A39" s="1"/>
      <c r="B39" s="65"/>
      <c r="C39" s="65"/>
      <c r="D39" s="73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2024-02-14T07:39:00Z</dcterms:modified>
</cp:coreProperties>
</file>